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<sst xmlns="http://schemas.openxmlformats.org/spreadsheetml/2006/main" count="175" uniqueCount="151">
  <si>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</si>
  <si>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</si>
  <si>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</si>
  <si>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</si>
  <si>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</si>
  <si>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</si>
  <si>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</si>
  <si>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</si>
  <si>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</si>
  <si>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</si>
  <si>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</si>
  <si>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</si>
  <si>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</si>
  <si>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</si>
  <si>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</si>
  <si>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</si>
  <si>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</si>
  <si>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</si>
  <si>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</si>
  <si>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</si>
  <si>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MADRE TERESA DI CALCUTTA</t>
  </si>
  <si>
    <t>20138 MILANO (MI) VIA MONDOLFO N. 7 C.F. 80124350150 C.M. MIIC8AN00D</t>
  </si>
  <si>
    <t>1001 del 19/12/2019</t>
  </si>
  <si>
    <t>2631/EL del 10/01/2020</t>
  </si>
  <si>
    <t>132/100 del 15/01/2020</t>
  </si>
  <si>
    <t>19 del 15/01/2020</t>
  </si>
  <si>
    <t>20 del 15/01/2020</t>
  </si>
  <si>
    <t>6/PA/2020 del 15/01/2020</t>
  </si>
  <si>
    <t>2020/00403 del 21/01/2020</t>
  </si>
  <si>
    <t>42 del 09/09/2019</t>
  </si>
  <si>
    <t>20CI00043 del 21/01/2020</t>
  </si>
  <si>
    <t>89/P del 31/01/2020</t>
  </si>
  <si>
    <t>200584/E del 31/01/2020</t>
  </si>
  <si>
    <t>PA517 del 16/05/2018</t>
  </si>
  <si>
    <t>0/1816 del 30/07/2019</t>
  </si>
  <si>
    <t>PA788 del 16/07/2018</t>
  </si>
  <si>
    <t>130/100 del 15/01/2020</t>
  </si>
  <si>
    <t>29 del 05/02/2020</t>
  </si>
  <si>
    <t>15/PA del 07/02/2020</t>
  </si>
  <si>
    <t>33 del 11/02/2020</t>
  </si>
  <si>
    <t>9/001 del 10/02/2020</t>
  </si>
  <si>
    <t>006/000006 del 12/02/2020</t>
  </si>
  <si>
    <t>500 del 20/02/2020</t>
  </si>
  <si>
    <t>88/E del 21/02/2020</t>
  </si>
  <si>
    <t>P0007491 del 27/02/2020</t>
  </si>
  <si>
    <t>444 del 12/07/2018</t>
  </si>
  <si>
    <t>98 del 22/01/2020</t>
  </si>
  <si>
    <t>212 del 20/02/2020</t>
  </si>
  <si>
    <t>267 del 06/03/2020</t>
  </si>
  <si>
    <t>000082/PA del 11/03/2020</t>
  </si>
  <si>
    <t>1/PA del 09/03/2020</t>
  </si>
  <si>
    <t>35/E del 16/03/2020</t>
  </si>
  <si>
    <t>31/E del 13/03/2020</t>
  </si>
  <si>
    <t>129/E del 11/03/2020</t>
  </si>
  <si>
    <t>00G/000007 del 05/03/2020</t>
  </si>
  <si>
    <t>36/E del 20/03/2020</t>
  </si>
  <si>
    <t>33/A del 25/03/2020</t>
  </si>
  <si>
    <t>000006/20 del 10/03/2020</t>
  </si>
  <si>
    <t>969 del 15/04/2020</t>
  </si>
  <si>
    <t>968 del 15/04/2020</t>
  </si>
  <si>
    <t>000127/PA del 14/04/2020</t>
  </si>
  <si>
    <t>FPA 3/20 del 17/04/2020</t>
  </si>
  <si>
    <t>FATTPA 3_20 del 17/04/2020</t>
  </si>
  <si>
    <t>2/PA del 20/04/2020</t>
  </si>
  <si>
    <t>0/621 del 11/03/2020</t>
  </si>
  <si>
    <t>FPA 2/20 del 23/04/2020</t>
  </si>
  <si>
    <t>60/E del 30/04/2020</t>
  </si>
  <si>
    <t>2020/02230 del 06/05/2020</t>
  </si>
  <si>
    <t>FPA 4/20 del 18/05/2020</t>
  </si>
  <si>
    <t>2020-60/PU del 14/05/2020</t>
  </si>
  <si>
    <t>9 del 18/05/2020</t>
  </si>
  <si>
    <t>431 del 08/05/2020</t>
  </si>
  <si>
    <t>000160/PA del 26/05/2020</t>
  </si>
  <si>
    <t>37/PA del 21/02/2020</t>
  </si>
  <si>
    <t>72/E del 06/05/2020</t>
  </si>
  <si>
    <t>000184/PA del 28/05/2020</t>
  </si>
  <si>
    <t>000240/PA del 28/05/2020</t>
  </si>
  <si>
    <t>187/2020 del 18/06/2020</t>
  </si>
  <si>
    <t>123/2020 del 16/06/2020</t>
  </si>
  <si>
    <t>2402/P del 30/05/2020</t>
  </si>
  <si>
    <t>2287/P del 30/05/2020</t>
  </si>
  <si>
    <t>201354/E del 19/06/2020</t>
  </si>
  <si>
    <t>2020/03182 del 19/06/2020</t>
  </si>
  <si>
    <t>592 del 26/06/2020</t>
  </si>
  <si>
    <t>615 del 01/07/2020</t>
  </si>
  <si>
    <t>2570/P del 30/06/2020</t>
  </si>
  <si>
    <t>000264/PA del 29/06/2020</t>
  </si>
  <si>
    <t>2020/03463 del 30/06/2020</t>
  </si>
  <si>
    <t>335 del 10/07/2020</t>
  </si>
  <si>
    <t>334 del 10/07/2020</t>
  </si>
  <si>
    <t>196/PA del 10/07/2020</t>
  </si>
  <si>
    <t>197/PA del 10/07/2020</t>
  </si>
  <si>
    <t>496/E del 10/07/2020</t>
  </si>
  <si>
    <t>000337/PA del 14/07/2020</t>
  </si>
  <si>
    <t>1732 del 13/07/2020</t>
  </si>
  <si>
    <t>1733 del 13/07/2020</t>
  </si>
  <si>
    <t>527/E del 17/07/2020</t>
  </si>
  <si>
    <t>20PAS0010104 del 31/07/2020</t>
  </si>
  <si>
    <t>108/E del 07/07/2020</t>
  </si>
  <si>
    <t>109/E del 07/07/2020</t>
  </si>
  <si>
    <t>2/2 del 19/07/2020</t>
  </si>
  <si>
    <t>P0009660 del 26/08/2020</t>
  </si>
  <si>
    <t>FPA 8/20 del 31/08/2020</t>
  </si>
  <si>
    <t>FPA 7/20 del 31/08/2020</t>
  </si>
  <si>
    <t>000382/PA del 31/08/2020</t>
  </si>
  <si>
    <t>678/E del 09/09/2020</t>
  </si>
  <si>
    <t>149/E del 31/08/2020</t>
  </si>
  <si>
    <t>0/1286 del 10/09/2020</t>
  </si>
  <si>
    <t>156/E del 11/09/2020</t>
  </si>
  <si>
    <t>FPA 9/20 del 17/09/2020</t>
  </si>
  <si>
    <t>2391 del 15/09/2020</t>
  </si>
  <si>
    <t>2445 del 18/09/2020</t>
  </si>
  <si>
    <t>2020-123/PU del 18/09/2020</t>
  </si>
  <si>
    <t>705 del 22/09/2020</t>
  </si>
  <si>
    <t>P0010241 del 18/09/2020</t>
  </si>
  <si>
    <t>2020/05028 del 25/09/2020</t>
  </si>
  <si>
    <t>000427/PA del 23/09/2020</t>
  </si>
  <si>
    <t>000428/PA del 23/09/2020</t>
  </si>
  <si>
    <t>FPA 11/20 del 01/10/2020</t>
  </si>
  <si>
    <t>FPA 12/20 del 06/10/2020</t>
  </si>
  <si>
    <t>2020/05046 del 28/09/2020</t>
  </si>
  <si>
    <t>751/E del 30/09/2020</t>
  </si>
  <si>
    <t>P0010872 del 15/10/2020</t>
  </si>
  <si>
    <t>7145/100 del 14/10/2020</t>
  </si>
  <si>
    <t>800/E del 17/10/2020</t>
  </si>
  <si>
    <t>191/E del 16/10/2020</t>
  </si>
  <si>
    <t>2826 del 20/10/2020</t>
  </si>
  <si>
    <t>20204E27669 del 15/10/2020</t>
  </si>
  <si>
    <t>820/E del 24/10/2020</t>
  </si>
  <si>
    <t>000581/PA del 28/10/2020</t>
  </si>
  <si>
    <t>000582/PA del 28/10/2020</t>
  </si>
  <si>
    <t>000583/PA del 28/10/2020</t>
  </si>
  <si>
    <t>94/A del 30/10/2020</t>
  </si>
  <si>
    <t>PA124 del 30/10/2020</t>
  </si>
  <si>
    <t>135/2020 del 01/10/2020</t>
  </si>
  <si>
    <t>881 del 22/10/2020</t>
  </si>
  <si>
    <t>FPA 6/20 del 27/11/2020</t>
  </si>
  <si>
    <t>1387D del 14/11/2020</t>
  </si>
  <si>
    <t>000701/PA del 26/11/2020</t>
  </si>
  <si>
    <t>8337/100 del 29/11/2020</t>
  </si>
  <si>
    <t>949/E del 28/11/2020</t>
  </si>
  <si>
    <t>2020003621 del 23/11/2020</t>
  </si>
  <si>
    <t>2020003622 del 23/11/2020</t>
  </si>
  <si>
    <t>231/E del 16/11/2020</t>
  </si>
  <si>
    <t>FPA 15/20 del 24/11/2020</t>
  </si>
  <si>
    <t>992 del 01/12/2020</t>
  </si>
  <si>
    <t>2827 del 20/10/2020</t>
  </si>
  <si>
    <t>20PAS0015308 del 30/11/2020</t>
  </si>
  <si>
    <t>2020/06650 del 30/11/2020</t>
  </si>
  <si>
    <t>983/E del 14/12/2020</t>
  </si>
  <si>
    <t>1080 del 21/12/2020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</si>
</sst>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129</v>
      </c>
      <c r="B10" s="37"/>
      <c r="C10" s="50">
        <f>SUM(C16:D19)</f>
        <v>270257.95</v>
      </c>
      <c r="D10" s="37"/>
      <c r="E10" s="38">
        <f>('Trimestre 1'!H1+'Trimestre 2'!H1+'Trimestre 3'!H1+'Trimestre 4'!H1)/C10</f>
        <v>-24.515910706789565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33</v>
      </c>
      <c r="C16" s="51">
        <f>'Trimestre 1'!B1</f>
        <v>85072.85</v>
      </c>
      <c r="D16" s="52"/>
      <c r="E16" s="51">
        <f>'Trimestre 1'!G1</f>
        <v>-21.728130419987103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28</v>
      </c>
      <c r="C17" s="51">
        <f>'Trimestre 2'!B1</f>
        <v>45950.10999999999</v>
      </c>
      <c r="D17" s="52"/>
      <c r="E17" s="51">
        <f>'Trimestre 2'!G1</f>
        <v>-27.47152923028911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32</v>
      </c>
      <c r="C18" s="51">
        <f>'Trimestre 3'!B1</f>
        <v>74624.57</v>
      </c>
      <c r="D18" s="52"/>
      <c r="E18" s="51">
        <f>'Trimestre 3'!G1</f>
        <v>-24.969069838526373</v>
      </c>
      <c r="F18" s="53"/>
    </row>
    <row r="19" spans="1:6" ht="21.75" customHeight="1" thickBot="1">
      <c r="A19" s="24" t="s">
        <v>18</v>
      </c>
      <c r="B19" s="25">
        <f>'Trimestre 4'!C1</f>
        <v>36</v>
      </c>
      <c r="C19" s="47">
        <f>'Trimestre 4'!B1</f>
        <v>64610.42</v>
      </c>
      <c r="D19" s="49"/>
      <c r="E19" s="47">
        <f>'Trimestre 4'!G1</f>
        <v>-25.561200499857453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85072.85</v>
      </c>
      <c r="C1">
        <f>COUNTA(A4:A203)</f>
        <v>33</v>
      </c>
      <c r="G1" s="20">
        <f>IF(B1&lt;&gt;0,H1/B1,0)</f>
        <v>-21.728130419987103</v>
      </c>
      <c r="H1" s="19">
        <f>SUM(H4:H195)</f>
        <v>-1848473.98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16314.02</v>
      </c>
      <c r="C4" s="17">
        <v>43862</v>
      </c>
      <c r="D4" s="17">
        <v>43837</v>
      </c>
      <c r="E4" s="17"/>
      <c r="F4" s="17"/>
      <c r="G4" s="1">
        <f>D4-C4-(F4-E4)</f>
        <v>-25</v>
      </c>
      <c r="H4" s="16">
        <f>B4*G4</f>
        <v>-407850.5</v>
      </c>
    </row>
    <row r="5" spans="1:8" ht="15">
      <c r="A5" s="28" t="s">
        <v>23</v>
      </c>
      <c r="B5" s="16">
        <v>855</v>
      </c>
      <c r="C5" s="17">
        <v>43876</v>
      </c>
      <c r="D5" s="17">
        <v>43846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-25650</v>
      </c>
    </row>
    <row r="6" spans="1:8" ht="15">
      <c r="A6" s="28" t="s">
        <v>24</v>
      </c>
      <c r="B6" s="16">
        <v>50</v>
      </c>
      <c r="C6" s="17">
        <v>43884</v>
      </c>
      <c r="D6" s="17">
        <v>43858</v>
      </c>
      <c r="E6" s="17"/>
      <c r="F6" s="17"/>
      <c r="G6" s="1">
        <f t="shared" si="0"/>
        <v>-26</v>
      </c>
      <c r="H6" s="16">
        <f t="shared" si="1"/>
        <v>-1300</v>
      </c>
    </row>
    <row r="7" spans="1:8" ht="15">
      <c r="A7" s="28" t="s">
        <v>25</v>
      </c>
      <c r="B7" s="16">
        <v>458.49</v>
      </c>
      <c r="C7" s="17">
        <v>43882</v>
      </c>
      <c r="D7" s="17">
        <v>43858</v>
      </c>
      <c r="E7" s="17"/>
      <c r="F7" s="17"/>
      <c r="G7" s="1">
        <f t="shared" si="0"/>
        <v>-24</v>
      </c>
      <c r="H7" s="16">
        <f t="shared" si="1"/>
        <v>-11003.76</v>
      </c>
    </row>
    <row r="8" spans="1:8" ht="15">
      <c r="A8" s="28" t="s">
        <v>26</v>
      </c>
      <c r="B8" s="16">
        <v>30</v>
      </c>
      <c r="C8" s="17">
        <v>43882</v>
      </c>
      <c r="D8" s="17">
        <v>43858</v>
      </c>
      <c r="E8" s="17"/>
      <c r="F8" s="17"/>
      <c r="G8" s="1">
        <f t="shared" si="0"/>
        <v>-24</v>
      </c>
      <c r="H8" s="16">
        <f t="shared" si="1"/>
        <v>-720</v>
      </c>
    </row>
    <row r="9" spans="1:8" ht="15">
      <c r="A9" s="28" t="s">
        <v>27</v>
      </c>
      <c r="B9" s="16">
        <v>191.2</v>
      </c>
      <c r="C9" s="17">
        <v>43882</v>
      </c>
      <c r="D9" s="17">
        <v>43858</v>
      </c>
      <c r="E9" s="17"/>
      <c r="F9" s="17"/>
      <c r="G9" s="1">
        <f t="shared" si="0"/>
        <v>-24</v>
      </c>
      <c r="H9" s="16">
        <f t="shared" si="1"/>
        <v>-4588.799999999999</v>
      </c>
    </row>
    <row r="10" spans="1:8" ht="15">
      <c r="A10" s="28" t="s">
        <v>28</v>
      </c>
      <c r="B10" s="16">
        <v>750</v>
      </c>
      <c r="C10" s="17">
        <v>43884</v>
      </c>
      <c r="D10" s="17">
        <v>43858</v>
      </c>
      <c r="E10" s="17"/>
      <c r="F10" s="17"/>
      <c r="G10" s="1">
        <f t="shared" si="0"/>
        <v>-26</v>
      </c>
      <c r="H10" s="16">
        <f t="shared" si="1"/>
        <v>-19500</v>
      </c>
    </row>
    <row r="11" spans="1:8" ht="15">
      <c r="A11" s="28" t="s">
        <v>29</v>
      </c>
      <c r="B11" s="16">
        <v>3300</v>
      </c>
      <c r="C11" s="17">
        <v>43889</v>
      </c>
      <c r="D11" s="17">
        <v>43859</v>
      </c>
      <c r="E11" s="17"/>
      <c r="F11" s="17"/>
      <c r="G11" s="1">
        <f t="shared" si="0"/>
        <v>-30</v>
      </c>
      <c r="H11" s="16">
        <f t="shared" si="1"/>
        <v>-99000</v>
      </c>
    </row>
    <row r="12" spans="1:8" ht="15">
      <c r="A12" s="28" t="s">
        <v>30</v>
      </c>
      <c r="B12" s="16">
        <v>245.9</v>
      </c>
      <c r="C12" s="17">
        <v>43889</v>
      </c>
      <c r="D12" s="17">
        <v>43859</v>
      </c>
      <c r="E12" s="17"/>
      <c r="F12" s="17"/>
      <c r="G12" s="1">
        <f t="shared" si="0"/>
        <v>-30</v>
      </c>
      <c r="H12" s="16">
        <f t="shared" si="1"/>
        <v>-7377</v>
      </c>
    </row>
    <row r="13" spans="1:8" ht="15">
      <c r="A13" s="28" t="s">
        <v>31</v>
      </c>
      <c r="B13" s="16">
        <v>500</v>
      </c>
      <c r="C13" s="17">
        <v>43894</v>
      </c>
      <c r="D13" s="17">
        <v>43865</v>
      </c>
      <c r="E13" s="17"/>
      <c r="F13" s="17"/>
      <c r="G13" s="1">
        <f t="shared" si="0"/>
        <v>-29</v>
      </c>
      <c r="H13" s="16">
        <f t="shared" si="1"/>
        <v>-14500</v>
      </c>
    </row>
    <row r="14" spans="1:8" ht="15">
      <c r="A14" s="28" t="s">
        <v>32</v>
      </c>
      <c r="B14" s="16">
        <v>2385</v>
      </c>
      <c r="C14" s="17">
        <v>43895</v>
      </c>
      <c r="D14" s="17">
        <v>43865</v>
      </c>
      <c r="E14" s="17"/>
      <c r="F14" s="17"/>
      <c r="G14" s="1">
        <f t="shared" si="0"/>
        <v>-30</v>
      </c>
      <c r="H14" s="16">
        <f t="shared" si="1"/>
        <v>-71550</v>
      </c>
    </row>
    <row r="15" spans="1:8" ht="15">
      <c r="A15" s="28" t="s">
        <v>33</v>
      </c>
      <c r="B15" s="16">
        <v>0.1</v>
      </c>
      <c r="C15" s="17">
        <v>43895</v>
      </c>
      <c r="D15" s="17">
        <v>43865</v>
      </c>
      <c r="E15" s="17"/>
      <c r="F15" s="17"/>
      <c r="G15" s="1">
        <f t="shared" si="0"/>
        <v>-30</v>
      </c>
      <c r="H15" s="16">
        <f t="shared" si="1"/>
        <v>-3</v>
      </c>
    </row>
    <row r="16" spans="1:8" ht="15">
      <c r="A16" s="28" t="s">
        <v>34</v>
      </c>
      <c r="B16" s="16">
        <v>56</v>
      </c>
      <c r="C16" s="17">
        <v>43895</v>
      </c>
      <c r="D16" s="17">
        <v>43865</v>
      </c>
      <c r="E16" s="17"/>
      <c r="F16" s="17"/>
      <c r="G16" s="1">
        <f t="shared" si="0"/>
        <v>-30</v>
      </c>
      <c r="H16" s="16">
        <f t="shared" si="1"/>
        <v>-1680</v>
      </c>
    </row>
    <row r="17" spans="1:8" ht="15">
      <c r="A17" s="28" t="s">
        <v>35</v>
      </c>
      <c r="B17" s="16">
        <v>1.5</v>
      </c>
      <c r="C17" s="17">
        <v>43895</v>
      </c>
      <c r="D17" s="17">
        <v>43865</v>
      </c>
      <c r="E17" s="17"/>
      <c r="F17" s="17"/>
      <c r="G17" s="1">
        <f t="shared" si="0"/>
        <v>-30</v>
      </c>
      <c r="H17" s="16">
        <f t="shared" si="1"/>
        <v>-45</v>
      </c>
    </row>
    <row r="18" spans="1:8" ht="15">
      <c r="A18" s="28" t="s">
        <v>36</v>
      </c>
      <c r="B18" s="16">
        <v>516</v>
      </c>
      <c r="C18" s="17">
        <v>43887</v>
      </c>
      <c r="D18" s="17">
        <v>43867</v>
      </c>
      <c r="E18" s="17"/>
      <c r="F18" s="17"/>
      <c r="G18" s="1">
        <f t="shared" si="0"/>
        <v>-20</v>
      </c>
      <c r="H18" s="16">
        <f t="shared" si="1"/>
        <v>-10320</v>
      </c>
    </row>
    <row r="19" spans="1:8" ht="15">
      <c r="A19" s="28" t="s">
        <v>37</v>
      </c>
      <c r="B19" s="16">
        <v>275</v>
      </c>
      <c r="C19" s="17">
        <v>43897</v>
      </c>
      <c r="D19" s="17">
        <v>43867</v>
      </c>
      <c r="E19" s="17"/>
      <c r="F19" s="17"/>
      <c r="G19" s="1">
        <f t="shared" si="0"/>
        <v>-30</v>
      </c>
      <c r="H19" s="16">
        <f t="shared" si="1"/>
        <v>-8250</v>
      </c>
    </row>
    <row r="20" spans="1:8" ht="15">
      <c r="A20" s="28" t="s">
        <v>38</v>
      </c>
      <c r="B20" s="16">
        <v>1100</v>
      </c>
      <c r="C20" s="17">
        <v>43901</v>
      </c>
      <c r="D20" s="17">
        <v>43873</v>
      </c>
      <c r="E20" s="17"/>
      <c r="F20" s="17"/>
      <c r="G20" s="1">
        <f t="shared" si="0"/>
        <v>-28</v>
      </c>
      <c r="H20" s="16">
        <f t="shared" si="1"/>
        <v>-30800</v>
      </c>
    </row>
    <row r="21" spans="1:8" ht="15">
      <c r="A21" s="28" t="s">
        <v>39</v>
      </c>
      <c r="B21" s="16">
        <v>73</v>
      </c>
      <c r="C21" s="17">
        <v>43903</v>
      </c>
      <c r="D21" s="17">
        <v>43873</v>
      </c>
      <c r="E21" s="17"/>
      <c r="F21" s="17"/>
      <c r="G21" s="1">
        <f t="shared" si="0"/>
        <v>-30</v>
      </c>
      <c r="H21" s="16">
        <f t="shared" si="1"/>
        <v>-2190</v>
      </c>
    </row>
    <row r="22" spans="1:8" ht="15">
      <c r="A22" s="28" t="s">
        <v>40</v>
      </c>
      <c r="B22" s="16">
        <v>327.27</v>
      </c>
      <c r="C22" s="17">
        <v>43903</v>
      </c>
      <c r="D22" s="17">
        <v>43873</v>
      </c>
      <c r="E22" s="17"/>
      <c r="F22" s="17"/>
      <c r="G22" s="1">
        <f t="shared" si="0"/>
        <v>-30</v>
      </c>
      <c r="H22" s="16">
        <f t="shared" si="1"/>
        <v>-9818.099999999999</v>
      </c>
    </row>
    <row r="23" spans="1:8" ht="15">
      <c r="A23" s="28" t="s">
        <v>41</v>
      </c>
      <c r="B23" s="16">
        <v>300.1</v>
      </c>
      <c r="C23" s="17">
        <v>43911</v>
      </c>
      <c r="D23" s="17">
        <v>43894</v>
      </c>
      <c r="E23" s="17"/>
      <c r="F23" s="17"/>
      <c r="G23" s="1">
        <f t="shared" si="0"/>
        <v>-17</v>
      </c>
      <c r="H23" s="16">
        <f t="shared" si="1"/>
        <v>-5101.700000000001</v>
      </c>
    </row>
    <row r="24" spans="1:8" ht="15">
      <c r="A24" s="28" t="s">
        <v>42</v>
      </c>
      <c r="B24" s="16">
        <v>153</v>
      </c>
      <c r="C24" s="17">
        <v>43911</v>
      </c>
      <c r="D24" s="17">
        <v>43894</v>
      </c>
      <c r="E24" s="17"/>
      <c r="F24" s="17"/>
      <c r="G24" s="1">
        <f t="shared" si="0"/>
        <v>-17</v>
      </c>
      <c r="H24" s="16">
        <f t="shared" si="1"/>
        <v>-2601</v>
      </c>
    </row>
    <row r="25" spans="1:8" ht="15">
      <c r="A25" s="28" t="s">
        <v>43</v>
      </c>
      <c r="B25" s="16">
        <v>651.5</v>
      </c>
      <c r="C25" s="17">
        <v>43924</v>
      </c>
      <c r="D25" s="17">
        <v>43894</v>
      </c>
      <c r="E25" s="17"/>
      <c r="F25" s="17"/>
      <c r="G25" s="1">
        <f t="shared" si="0"/>
        <v>-30</v>
      </c>
      <c r="H25" s="16">
        <f t="shared" si="1"/>
        <v>-19545</v>
      </c>
    </row>
    <row r="26" spans="1:8" ht="15">
      <c r="A26" s="28" t="s">
        <v>44</v>
      </c>
      <c r="B26" s="16">
        <v>120.15</v>
      </c>
      <c r="C26" s="17">
        <v>43924</v>
      </c>
      <c r="D26" s="17">
        <v>43894</v>
      </c>
      <c r="E26" s="17"/>
      <c r="F26" s="17"/>
      <c r="G26" s="1">
        <f t="shared" si="0"/>
        <v>-30</v>
      </c>
      <c r="H26" s="16">
        <f t="shared" si="1"/>
        <v>-3604.5</v>
      </c>
    </row>
    <row r="27" spans="1:8" ht="15">
      <c r="A27" s="28" t="s">
        <v>45</v>
      </c>
      <c r="B27" s="16">
        <v>850</v>
      </c>
      <c r="C27" s="17">
        <v>43895</v>
      </c>
      <c r="D27" s="17">
        <v>43894</v>
      </c>
      <c r="E27" s="17"/>
      <c r="F27" s="17"/>
      <c r="G27" s="1">
        <f t="shared" si="0"/>
        <v>-1</v>
      </c>
      <c r="H27" s="16">
        <f t="shared" si="1"/>
        <v>-850</v>
      </c>
    </row>
    <row r="28" spans="1:8" ht="15">
      <c r="A28" s="28" t="s">
        <v>46</v>
      </c>
      <c r="B28" s="16">
        <v>12361.88</v>
      </c>
      <c r="C28" s="17">
        <v>43884</v>
      </c>
      <c r="D28" s="17">
        <v>43896</v>
      </c>
      <c r="E28" s="17"/>
      <c r="F28" s="17"/>
      <c r="G28" s="1">
        <f t="shared" si="0"/>
        <v>12</v>
      </c>
      <c r="H28" s="16">
        <f t="shared" si="1"/>
        <v>148342.56</v>
      </c>
    </row>
    <row r="29" spans="1:8" ht="15">
      <c r="A29" s="28" t="s">
        <v>47</v>
      </c>
      <c r="B29" s="16">
        <v>15868.26</v>
      </c>
      <c r="C29" s="17">
        <v>43924</v>
      </c>
      <c r="D29" s="17">
        <v>43896</v>
      </c>
      <c r="E29" s="17"/>
      <c r="F29" s="17"/>
      <c r="G29" s="1">
        <f t="shared" si="0"/>
        <v>-28</v>
      </c>
      <c r="H29" s="16">
        <f t="shared" si="1"/>
        <v>-444311.28</v>
      </c>
    </row>
    <row r="30" spans="1:8" ht="15">
      <c r="A30" s="28" t="s">
        <v>48</v>
      </c>
      <c r="B30" s="16">
        <v>13098.18</v>
      </c>
      <c r="C30" s="17">
        <v>43930</v>
      </c>
      <c r="D30" s="17">
        <v>43900</v>
      </c>
      <c r="E30" s="17"/>
      <c r="F30" s="17"/>
      <c r="G30" s="1">
        <f t="shared" si="0"/>
        <v>-30</v>
      </c>
      <c r="H30" s="16">
        <f t="shared" si="1"/>
        <v>-392945.4</v>
      </c>
    </row>
    <row r="31" spans="1:8" ht="15">
      <c r="A31" s="28" t="s">
        <v>49</v>
      </c>
      <c r="B31" s="16">
        <v>113.8</v>
      </c>
      <c r="C31" s="17">
        <v>43932</v>
      </c>
      <c r="D31" s="17">
        <v>43902</v>
      </c>
      <c r="E31" s="17"/>
      <c r="F31" s="17"/>
      <c r="G31" s="1">
        <f t="shared" si="0"/>
        <v>-30</v>
      </c>
      <c r="H31" s="16">
        <f t="shared" si="1"/>
        <v>-3414</v>
      </c>
    </row>
    <row r="32" spans="1:8" ht="15">
      <c r="A32" s="28" t="s">
        <v>50</v>
      </c>
      <c r="B32" s="16">
        <v>1600</v>
      </c>
      <c r="C32" s="17">
        <v>43932</v>
      </c>
      <c r="D32" s="17">
        <v>43902</v>
      </c>
      <c r="E32" s="17"/>
      <c r="F32" s="17"/>
      <c r="G32" s="1">
        <f t="shared" si="0"/>
        <v>-30</v>
      </c>
      <c r="H32" s="16">
        <f t="shared" si="1"/>
        <v>-48000</v>
      </c>
    </row>
    <row r="33" spans="1:8" ht="15">
      <c r="A33" s="28" t="s">
        <v>51</v>
      </c>
      <c r="B33" s="16">
        <v>5580</v>
      </c>
      <c r="C33" s="17">
        <v>43944</v>
      </c>
      <c r="D33" s="17">
        <v>43916</v>
      </c>
      <c r="E33" s="17"/>
      <c r="F33" s="17"/>
      <c r="G33" s="1">
        <f t="shared" si="0"/>
        <v>-28</v>
      </c>
      <c r="H33" s="16">
        <f t="shared" si="1"/>
        <v>-156240</v>
      </c>
    </row>
    <row r="34" spans="1:8" ht="15">
      <c r="A34" s="28" t="s">
        <v>52</v>
      </c>
      <c r="B34" s="16">
        <v>6475</v>
      </c>
      <c r="C34" s="17">
        <v>43944</v>
      </c>
      <c r="D34" s="17">
        <v>43916</v>
      </c>
      <c r="E34" s="17"/>
      <c r="F34" s="17"/>
      <c r="G34" s="1">
        <f t="shared" si="0"/>
        <v>-28</v>
      </c>
      <c r="H34" s="16">
        <f t="shared" si="1"/>
        <v>-181300</v>
      </c>
    </row>
    <row r="35" spans="1:8" ht="15">
      <c r="A35" s="28" t="s">
        <v>53</v>
      </c>
      <c r="B35" s="16">
        <v>320</v>
      </c>
      <c r="C35" s="17">
        <v>43943</v>
      </c>
      <c r="D35" s="17">
        <v>43916</v>
      </c>
      <c r="E35" s="17"/>
      <c r="F35" s="17"/>
      <c r="G35" s="1">
        <f t="shared" si="0"/>
        <v>-27</v>
      </c>
      <c r="H35" s="16">
        <f t="shared" si="1"/>
        <v>-8640</v>
      </c>
    </row>
    <row r="36" spans="1:8" ht="15">
      <c r="A36" s="28" t="s">
        <v>54</v>
      </c>
      <c r="B36" s="16">
        <v>152.5</v>
      </c>
      <c r="C36" s="17">
        <v>43943</v>
      </c>
      <c r="D36" s="17">
        <v>43916</v>
      </c>
      <c r="E36" s="17"/>
      <c r="F36" s="17"/>
      <c r="G36" s="1">
        <f t="shared" si="0"/>
        <v>-27</v>
      </c>
      <c r="H36" s="16">
        <f t="shared" si="1"/>
        <v>-4117.5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45950.10999999999</v>
      </c>
      <c r="C1">
        <f>COUNTA(A4:A203)</f>
        <v>28</v>
      </c>
      <c r="G1" s="20">
        <f>IF(B1&lt;&gt;0,H1/B1,0)</f>
        <v>-27.47152923028911</v>
      </c>
      <c r="H1" s="19">
        <f>SUM(H4:H195)</f>
        <v>-1262319.7899999998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55</v>
      </c>
      <c r="B4" s="16">
        <v>2100</v>
      </c>
      <c r="C4" s="17">
        <v>43952</v>
      </c>
      <c r="D4" s="17">
        <v>43923</v>
      </c>
      <c r="E4" s="17"/>
      <c r="F4" s="17"/>
      <c r="G4" s="1">
        <f>D4-C4-(F4-E4)</f>
        <v>-29</v>
      </c>
      <c r="H4" s="16">
        <f>B4*G4</f>
        <v>-60900</v>
      </c>
    </row>
    <row r="5" spans="1:8" ht="15">
      <c r="A5" s="28" t="s">
        <v>56</v>
      </c>
      <c r="B5" s="16">
        <v>1159.34</v>
      </c>
      <c r="C5" s="17">
        <v>43952</v>
      </c>
      <c r="D5" s="17">
        <v>43923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-33620.86</v>
      </c>
    </row>
    <row r="6" spans="1:8" ht="15">
      <c r="A6" s="28" t="s">
        <v>57</v>
      </c>
      <c r="B6" s="16">
        <v>575.95</v>
      </c>
      <c r="C6" s="17">
        <v>43943</v>
      </c>
      <c r="D6" s="17">
        <v>43927</v>
      </c>
      <c r="E6" s="17"/>
      <c r="F6" s="17"/>
      <c r="G6" s="1">
        <f t="shared" si="0"/>
        <v>-16</v>
      </c>
      <c r="H6" s="16">
        <f t="shared" si="1"/>
        <v>-9215.2</v>
      </c>
    </row>
    <row r="7" spans="1:8" ht="15">
      <c r="A7" s="28" t="s">
        <v>58</v>
      </c>
      <c r="B7" s="16">
        <v>30</v>
      </c>
      <c r="C7" s="17">
        <v>43968</v>
      </c>
      <c r="D7" s="17">
        <v>43938</v>
      </c>
      <c r="E7" s="17"/>
      <c r="F7" s="17"/>
      <c r="G7" s="1">
        <f t="shared" si="0"/>
        <v>-30</v>
      </c>
      <c r="H7" s="16">
        <f t="shared" si="1"/>
        <v>-900</v>
      </c>
    </row>
    <row r="8" spans="1:8" ht="15">
      <c r="A8" s="28" t="s">
        <v>59</v>
      </c>
      <c r="B8" s="16">
        <v>210</v>
      </c>
      <c r="C8" s="17">
        <v>43968</v>
      </c>
      <c r="D8" s="17">
        <v>43938</v>
      </c>
      <c r="E8" s="17"/>
      <c r="F8" s="17"/>
      <c r="G8" s="1">
        <f t="shared" si="0"/>
        <v>-30</v>
      </c>
      <c r="H8" s="16">
        <f t="shared" si="1"/>
        <v>-6300</v>
      </c>
    </row>
    <row r="9" spans="1:8" ht="15">
      <c r="A9" s="28" t="s">
        <v>60</v>
      </c>
      <c r="B9" s="16">
        <v>369.6</v>
      </c>
      <c r="C9" s="17">
        <v>43968</v>
      </c>
      <c r="D9" s="17">
        <v>43938</v>
      </c>
      <c r="E9" s="17"/>
      <c r="F9" s="17"/>
      <c r="G9" s="1">
        <f t="shared" si="0"/>
        <v>-30</v>
      </c>
      <c r="H9" s="16">
        <f t="shared" si="1"/>
        <v>-11088</v>
      </c>
    </row>
    <row r="10" spans="1:8" ht="15">
      <c r="A10" s="28" t="s">
        <v>61</v>
      </c>
      <c r="B10" s="16">
        <v>1312.5</v>
      </c>
      <c r="C10" s="17">
        <v>43971</v>
      </c>
      <c r="D10" s="17">
        <v>43941</v>
      </c>
      <c r="E10" s="17"/>
      <c r="F10" s="17"/>
      <c r="G10" s="1">
        <f t="shared" si="0"/>
        <v>-30</v>
      </c>
      <c r="H10" s="16">
        <f t="shared" si="1"/>
        <v>-39375</v>
      </c>
    </row>
    <row r="11" spans="1:8" ht="15">
      <c r="A11" s="28" t="s">
        <v>62</v>
      </c>
      <c r="B11" s="16">
        <v>700</v>
      </c>
      <c r="C11" s="17">
        <v>43971</v>
      </c>
      <c r="D11" s="17">
        <v>43941</v>
      </c>
      <c r="E11" s="17"/>
      <c r="F11" s="17"/>
      <c r="G11" s="1">
        <f t="shared" si="0"/>
        <v>-30</v>
      </c>
      <c r="H11" s="16">
        <f t="shared" si="1"/>
        <v>-21000</v>
      </c>
    </row>
    <row r="12" spans="1:8" ht="15">
      <c r="A12" s="28" t="s">
        <v>63</v>
      </c>
      <c r="B12" s="16">
        <v>1080</v>
      </c>
      <c r="C12" s="17">
        <v>43972</v>
      </c>
      <c r="D12" s="17">
        <v>43942</v>
      </c>
      <c r="E12" s="17"/>
      <c r="F12" s="17"/>
      <c r="G12" s="1">
        <f t="shared" si="0"/>
        <v>-30</v>
      </c>
      <c r="H12" s="16">
        <f t="shared" si="1"/>
        <v>-32400</v>
      </c>
    </row>
    <row r="13" spans="1:8" ht="15">
      <c r="A13" s="28" t="s">
        <v>64</v>
      </c>
      <c r="B13" s="16">
        <v>366.8</v>
      </c>
      <c r="C13" s="17">
        <v>43980</v>
      </c>
      <c r="D13" s="17">
        <v>43951</v>
      </c>
      <c r="E13" s="17"/>
      <c r="F13" s="17"/>
      <c r="G13" s="1">
        <f t="shared" si="0"/>
        <v>-29</v>
      </c>
      <c r="H13" s="16">
        <f t="shared" si="1"/>
        <v>-10637.2</v>
      </c>
    </row>
    <row r="14" spans="1:8" ht="15">
      <c r="A14" s="28" t="s">
        <v>65</v>
      </c>
      <c r="B14" s="16">
        <v>912</v>
      </c>
      <c r="C14" s="17">
        <v>43980</v>
      </c>
      <c r="D14" s="17">
        <v>43951</v>
      </c>
      <c r="E14" s="17"/>
      <c r="F14" s="17"/>
      <c r="G14" s="1">
        <f t="shared" si="0"/>
        <v>-29</v>
      </c>
      <c r="H14" s="16">
        <f t="shared" si="1"/>
        <v>-26448</v>
      </c>
    </row>
    <row r="15" spans="1:8" ht="15">
      <c r="A15" s="28" t="s">
        <v>66</v>
      </c>
      <c r="B15" s="16">
        <v>7300</v>
      </c>
      <c r="C15" s="17">
        <v>43989</v>
      </c>
      <c r="D15" s="17">
        <v>43966</v>
      </c>
      <c r="E15" s="17"/>
      <c r="F15" s="17"/>
      <c r="G15" s="1">
        <f t="shared" si="0"/>
        <v>-23</v>
      </c>
      <c r="H15" s="16">
        <f t="shared" si="1"/>
        <v>-167900</v>
      </c>
    </row>
    <row r="16" spans="1:8" ht="15">
      <c r="A16" s="28" t="s">
        <v>67</v>
      </c>
      <c r="B16" s="16">
        <v>700</v>
      </c>
      <c r="C16" s="17">
        <v>43994</v>
      </c>
      <c r="D16" s="17">
        <v>43966</v>
      </c>
      <c r="E16" s="17"/>
      <c r="F16" s="17"/>
      <c r="G16" s="1">
        <f t="shared" si="0"/>
        <v>-28</v>
      </c>
      <c r="H16" s="16">
        <f t="shared" si="1"/>
        <v>-19600</v>
      </c>
    </row>
    <row r="17" spans="1:8" ht="15">
      <c r="A17" s="28" t="s">
        <v>68</v>
      </c>
      <c r="B17" s="16">
        <v>1182</v>
      </c>
      <c r="C17" s="17">
        <v>44001</v>
      </c>
      <c r="D17" s="17">
        <v>43972</v>
      </c>
      <c r="E17" s="17"/>
      <c r="F17" s="17"/>
      <c r="G17" s="1">
        <f t="shared" si="0"/>
        <v>-29</v>
      </c>
      <c r="H17" s="16">
        <f t="shared" si="1"/>
        <v>-34278</v>
      </c>
    </row>
    <row r="18" spans="1:8" ht="15">
      <c r="A18" s="28" t="s">
        <v>69</v>
      </c>
      <c r="B18" s="16">
        <v>233.75</v>
      </c>
      <c r="C18" s="17">
        <v>44001</v>
      </c>
      <c r="D18" s="17">
        <v>43972</v>
      </c>
      <c r="E18" s="17"/>
      <c r="F18" s="17"/>
      <c r="G18" s="1">
        <f t="shared" si="0"/>
        <v>-29</v>
      </c>
      <c r="H18" s="16">
        <f t="shared" si="1"/>
        <v>-6778.75</v>
      </c>
    </row>
    <row r="19" spans="1:8" ht="15">
      <c r="A19" s="28" t="s">
        <v>70</v>
      </c>
      <c r="B19" s="16">
        <v>1800</v>
      </c>
      <c r="C19" s="17">
        <v>44001</v>
      </c>
      <c r="D19" s="17">
        <v>43972</v>
      </c>
      <c r="E19" s="17"/>
      <c r="F19" s="17"/>
      <c r="G19" s="1">
        <f t="shared" si="0"/>
        <v>-29</v>
      </c>
      <c r="H19" s="16">
        <f t="shared" si="1"/>
        <v>-52200</v>
      </c>
    </row>
    <row r="20" spans="1:8" ht="15">
      <c r="A20" s="28" t="s">
        <v>71</v>
      </c>
      <c r="B20" s="16">
        <v>19716.92</v>
      </c>
      <c r="C20" s="17">
        <v>44001</v>
      </c>
      <c r="D20" s="17">
        <v>43972</v>
      </c>
      <c r="E20" s="17"/>
      <c r="F20" s="17"/>
      <c r="G20" s="1">
        <f t="shared" si="0"/>
        <v>-29</v>
      </c>
      <c r="H20" s="16">
        <f t="shared" si="1"/>
        <v>-571790.6799999999</v>
      </c>
    </row>
    <row r="21" spans="1:8" ht="15">
      <c r="A21" s="28" t="s">
        <v>72</v>
      </c>
      <c r="B21" s="16">
        <v>118</v>
      </c>
      <c r="C21" s="17">
        <v>44013</v>
      </c>
      <c r="D21" s="17">
        <v>43985</v>
      </c>
      <c r="E21" s="17"/>
      <c r="F21" s="17"/>
      <c r="G21" s="1">
        <f t="shared" si="0"/>
        <v>-28</v>
      </c>
      <c r="H21" s="16">
        <f t="shared" si="1"/>
        <v>-3304</v>
      </c>
    </row>
    <row r="22" spans="1:8" ht="15">
      <c r="A22" s="28" t="s">
        <v>73</v>
      </c>
      <c r="B22" s="16">
        <v>120</v>
      </c>
      <c r="C22" s="17">
        <v>43924</v>
      </c>
      <c r="D22" s="17">
        <v>43985</v>
      </c>
      <c r="E22" s="17"/>
      <c r="F22" s="17"/>
      <c r="G22" s="1">
        <f t="shared" si="0"/>
        <v>61</v>
      </c>
      <c r="H22" s="16">
        <f t="shared" si="1"/>
        <v>7320</v>
      </c>
    </row>
    <row r="23" spans="1:8" ht="15">
      <c r="A23" s="28" t="s">
        <v>74</v>
      </c>
      <c r="B23" s="16">
        <v>880</v>
      </c>
      <c r="C23" s="17">
        <v>44013</v>
      </c>
      <c r="D23" s="17">
        <v>43985</v>
      </c>
      <c r="E23" s="17"/>
      <c r="F23" s="17"/>
      <c r="G23" s="1">
        <f t="shared" si="0"/>
        <v>-28</v>
      </c>
      <c r="H23" s="16">
        <f t="shared" si="1"/>
        <v>-24640</v>
      </c>
    </row>
    <row r="24" spans="1:8" ht="15">
      <c r="A24" s="28" t="s">
        <v>75</v>
      </c>
      <c r="B24" s="16">
        <v>2544</v>
      </c>
      <c r="C24" s="17">
        <v>44013</v>
      </c>
      <c r="D24" s="17">
        <v>43985</v>
      </c>
      <c r="E24" s="17"/>
      <c r="F24" s="17"/>
      <c r="G24" s="1">
        <f t="shared" si="0"/>
        <v>-28</v>
      </c>
      <c r="H24" s="16">
        <f t="shared" si="1"/>
        <v>-71232</v>
      </c>
    </row>
    <row r="25" spans="1:8" ht="15">
      <c r="A25" s="28" t="s">
        <v>76</v>
      </c>
      <c r="B25" s="16">
        <v>628.6</v>
      </c>
      <c r="C25" s="17">
        <v>44013</v>
      </c>
      <c r="D25" s="17">
        <v>43985</v>
      </c>
      <c r="E25" s="17"/>
      <c r="F25" s="17"/>
      <c r="G25" s="1">
        <f t="shared" si="0"/>
        <v>-28</v>
      </c>
      <c r="H25" s="16">
        <f t="shared" si="1"/>
        <v>-17600.8</v>
      </c>
    </row>
    <row r="26" spans="1:8" ht="15">
      <c r="A26" s="28" t="s">
        <v>77</v>
      </c>
      <c r="B26" s="16">
        <v>150</v>
      </c>
      <c r="C26" s="17">
        <v>44031</v>
      </c>
      <c r="D26" s="17">
        <v>44006</v>
      </c>
      <c r="E26" s="17"/>
      <c r="F26" s="17"/>
      <c r="G26" s="1">
        <f t="shared" si="0"/>
        <v>-25</v>
      </c>
      <c r="H26" s="16">
        <f t="shared" si="1"/>
        <v>-3750</v>
      </c>
    </row>
    <row r="27" spans="1:8" ht="15">
      <c r="A27" s="28" t="s">
        <v>78</v>
      </c>
      <c r="B27" s="16">
        <v>369</v>
      </c>
      <c r="C27" s="17">
        <v>44031</v>
      </c>
      <c r="D27" s="17">
        <v>44006</v>
      </c>
      <c r="E27" s="17"/>
      <c r="F27" s="17"/>
      <c r="G27" s="1">
        <f t="shared" si="0"/>
        <v>-25</v>
      </c>
      <c r="H27" s="16">
        <f t="shared" si="1"/>
        <v>-9225</v>
      </c>
    </row>
    <row r="28" spans="1:8" ht="15">
      <c r="A28" s="28" t="s">
        <v>79</v>
      </c>
      <c r="B28" s="16">
        <v>188.45</v>
      </c>
      <c r="C28" s="17">
        <v>44028</v>
      </c>
      <c r="D28" s="17">
        <v>44006</v>
      </c>
      <c r="E28" s="17"/>
      <c r="F28" s="17"/>
      <c r="G28" s="1">
        <f t="shared" si="0"/>
        <v>-22</v>
      </c>
      <c r="H28" s="16">
        <f t="shared" si="1"/>
        <v>-4145.9</v>
      </c>
    </row>
    <row r="29" spans="1:8" ht="15">
      <c r="A29" s="28" t="s">
        <v>80</v>
      </c>
      <c r="B29" s="16">
        <v>598.2</v>
      </c>
      <c r="C29" s="17">
        <v>44028</v>
      </c>
      <c r="D29" s="17">
        <v>44006</v>
      </c>
      <c r="E29" s="17"/>
      <c r="F29" s="17"/>
      <c r="G29" s="1">
        <f t="shared" si="0"/>
        <v>-22</v>
      </c>
      <c r="H29" s="16">
        <f t="shared" si="1"/>
        <v>-13160.400000000001</v>
      </c>
    </row>
    <row r="30" spans="1:8" ht="15">
      <c r="A30" s="28" t="s">
        <v>81</v>
      </c>
      <c r="B30" s="16">
        <v>500</v>
      </c>
      <c r="C30" s="17">
        <v>44036</v>
      </c>
      <c r="D30" s="17">
        <v>44006</v>
      </c>
      <c r="E30" s="17"/>
      <c r="F30" s="17"/>
      <c r="G30" s="1">
        <f t="shared" si="0"/>
        <v>-30</v>
      </c>
      <c r="H30" s="16">
        <f t="shared" si="1"/>
        <v>-15000</v>
      </c>
    </row>
    <row r="31" spans="1:8" ht="15">
      <c r="A31" s="28" t="s">
        <v>82</v>
      </c>
      <c r="B31" s="16">
        <v>105</v>
      </c>
      <c r="C31" s="17">
        <v>44036</v>
      </c>
      <c r="D31" s="17">
        <v>44006</v>
      </c>
      <c r="E31" s="17"/>
      <c r="F31" s="17"/>
      <c r="G31" s="1">
        <f t="shared" si="0"/>
        <v>-30</v>
      </c>
      <c r="H31" s="16">
        <f t="shared" si="1"/>
        <v>-3150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74624.57</v>
      </c>
      <c r="C1">
        <f>COUNTA(A4:A203)</f>
        <v>32</v>
      </c>
      <c r="G1" s="20">
        <f>IF(B1&lt;&gt;0,H1/B1,0)</f>
        <v>-24.969069838526373</v>
      </c>
      <c r="H1" s="19">
        <f>SUM(H4:H195)</f>
        <v>-1863306.1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83</v>
      </c>
      <c r="B4" s="16">
        <v>22805.4</v>
      </c>
      <c r="C4" s="17">
        <v>44044</v>
      </c>
      <c r="D4" s="17">
        <v>44019</v>
      </c>
      <c r="E4" s="17"/>
      <c r="F4" s="17"/>
      <c r="G4" s="1">
        <f>D4-C4-(F4-E4)</f>
        <v>-25</v>
      </c>
      <c r="H4" s="16">
        <f>B4*G4</f>
        <v>-570135</v>
      </c>
    </row>
    <row r="5" spans="1:8" ht="15">
      <c r="A5" s="28" t="s">
        <v>84</v>
      </c>
      <c r="B5" s="16">
        <v>13283.25</v>
      </c>
      <c r="C5" s="17">
        <v>44044</v>
      </c>
      <c r="D5" s="17">
        <v>44019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-332081.25</v>
      </c>
    </row>
    <row r="6" spans="1:8" ht="15">
      <c r="A6" s="28" t="s">
        <v>85</v>
      </c>
      <c r="B6" s="16">
        <v>221.31</v>
      </c>
      <c r="C6" s="17">
        <v>44044</v>
      </c>
      <c r="D6" s="17">
        <v>44019</v>
      </c>
      <c r="E6" s="17"/>
      <c r="F6" s="17"/>
      <c r="G6" s="1">
        <f t="shared" si="0"/>
        <v>-25</v>
      </c>
      <c r="H6" s="16">
        <f t="shared" si="1"/>
        <v>-5532.75</v>
      </c>
    </row>
    <row r="7" spans="1:8" ht="15">
      <c r="A7" s="28" t="s">
        <v>86</v>
      </c>
      <c r="B7" s="16">
        <v>2977.85</v>
      </c>
      <c r="C7" s="17">
        <v>44043</v>
      </c>
      <c r="D7" s="17">
        <v>44019</v>
      </c>
      <c r="E7" s="17"/>
      <c r="F7" s="17"/>
      <c r="G7" s="1">
        <f t="shared" si="0"/>
        <v>-24</v>
      </c>
      <c r="H7" s="16">
        <f t="shared" si="1"/>
        <v>-71468.4</v>
      </c>
    </row>
    <row r="8" spans="1:8" ht="15">
      <c r="A8" s="28" t="s">
        <v>87</v>
      </c>
      <c r="B8" s="16">
        <v>15</v>
      </c>
      <c r="C8" s="17">
        <v>44049</v>
      </c>
      <c r="D8" s="17">
        <v>44019</v>
      </c>
      <c r="E8" s="17"/>
      <c r="F8" s="17"/>
      <c r="G8" s="1">
        <f t="shared" si="0"/>
        <v>-30</v>
      </c>
      <c r="H8" s="16">
        <f t="shared" si="1"/>
        <v>-450</v>
      </c>
    </row>
    <row r="9" spans="1:8" ht="15">
      <c r="A9" s="28" t="s">
        <v>88</v>
      </c>
      <c r="B9" s="16">
        <v>200</v>
      </c>
      <c r="C9" s="17">
        <v>44056</v>
      </c>
      <c r="D9" s="17">
        <v>44027</v>
      </c>
      <c r="E9" s="17"/>
      <c r="F9" s="17"/>
      <c r="G9" s="1">
        <f t="shared" si="0"/>
        <v>-29</v>
      </c>
      <c r="H9" s="16">
        <f t="shared" si="1"/>
        <v>-5800</v>
      </c>
    </row>
    <row r="10" spans="1:8" ht="15">
      <c r="A10" s="28" t="s">
        <v>89</v>
      </c>
      <c r="B10" s="16">
        <v>160</v>
      </c>
      <c r="C10" s="17">
        <v>44056</v>
      </c>
      <c r="D10" s="17">
        <v>44027</v>
      </c>
      <c r="E10" s="17"/>
      <c r="F10" s="17"/>
      <c r="G10" s="1">
        <f t="shared" si="0"/>
        <v>-29</v>
      </c>
      <c r="H10" s="16">
        <f t="shared" si="1"/>
        <v>-4640</v>
      </c>
    </row>
    <row r="11" spans="1:8" ht="15">
      <c r="A11" s="28" t="s">
        <v>90</v>
      </c>
      <c r="B11" s="16">
        <v>330</v>
      </c>
      <c r="C11" s="17">
        <v>44056</v>
      </c>
      <c r="D11" s="17">
        <v>44027</v>
      </c>
      <c r="E11" s="17"/>
      <c r="F11" s="17"/>
      <c r="G11" s="1">
        <f t="shared" si="0"/>
        <v>-29</v>
      </c>
      <c r="H11" s="16">
        <f t="shared" si="1"/>
        <v>-9570</v>
      </c>
    </row>
    <row r="12" spans="1:8" ht="15">
      <c r="A12" s="28" t="s">
        <v>91</v>
      </c>
      <c r="B12" s="16">
        <v>600</v>
      </c>
      <c r="C12" s="17">
        <v>44056</v>
      </c>
      <c r="D12" s="17">
        <v>44027</v>
      </c>
      <c r="E12" s="17"/>
      <c r="F12" s="17"/>
      <c r="G12" s="1">
        <f t="shared" si="0"/>
        <v>-29</v>
      </c>
      <c r="H12" s="16">
        <f t="shared" si="1"/>
        <v>-17400</v>
      </c>
    </row>
    <row r="13" spans="1:8" ht="15">
      <c r="A13" s="28" t="s">
        <v>92</v>
      </c>
      <c r="B13" s="16">
        <v>496</v>
      </c>
      <c r="C13" s="17">
        <v>44056</v>
      </c>
      <c r="D13" s="17">
        <v>44027</v>
      </c>
      <c r="E13" s="17"/>
      <c r="F13" s="17"/>
      <c r="G13" s="1">
        <f t="shared" si="0"/>
        <v>-29</v>
      </c>
      <c r="H13" s="16">
        <f t="shared" si="1"/>
        <v>-14384</v>
      </c>
    </row>
    <row r="14" spans="1:8" ht="15">
      <c r="A14" s="28" t="s">
        <v>93</v>
      </c>
      <c r="B14" s="16">
        <v>4143</v>
      </c>
      <c r="C14" s="17">
        <v>44057</v>
      </c>
      <c r="D14" s="17">
        <v>44027</v>
      </c>
      <c r="E14" s="17"/>
      <c r="F14" s="17"/>
      <c r="G14" s="1">
        <f t="shared" si="0"/>
        <v>-30</v>
      </c>
      <c r="H14" s="16">
        <f t="shared" si="1"/>
        <v>-124290</v>
      </c>
    </row>
    <row r="15" spans="1:8" ht="15">
      <c r="A15" s="28" t="s">
        <v>94</v>
      </c>
      <c r="B15" s="16">
        <v>210</v>
      </c>
      <c r="C15" s="17">
        <v>44062</v>
      </c>
      <c r="D15" s="17">
        <v>44032</v>
      </c>
      <c r="E15" s="17"/>
      <c r="F15" s="17"/>
      <c r="G15" s="1">
        <f t="shared" si="0"/>
        <v>-30</v>
      </c>
      <c r="H15" s="16">
        <f t="shared" si="1"/>
        <v>-6300</v>
      </c>
    </row>
    <row r="16" spans="1:8" ht="15">
      <c r="A16" s="28" t="s">
        <v>95</v>
      </c>
      <c r="B16" s="16">
        <v>30</v>
      </c>
      <c r="C16" s="17">
        <v>44062</v>
      </c>
      <c r="D16" s="17">
        <v>44032</v>
      </c>
      <c r="E16" s="17"/>
      <c r="F16" s="17"/>
      <c r="G16" s="1">
        <f t="shared" si="0"/>
        <v>-30</v>
      </c>
      <c r="H16" s="16">
        <f t="shared" si="1"/>
        <v>-900</v>
      </c>
    </row>
    <row r="17" spans="1:8" ht="15">
      <c r="A17" s="28" t="s">
        <v>96</v>
      </c>
      <c r="B17" s="16">
        <v>1366</v>
      </c>
      <c r="C17" s="17">
        <v>44062</v>
      </c>
      <c r="D17" s="17">
        <v>44032</v>
      </c>
      <c r="E17" s="17"/>
      <c r="F17" s="17"/>
      <c r="G17" s="1">
        <f t="shared" si="0"/>
        <v>-30</v>
      </c>
      <c r="H17" s="16">
        <f t="shared" si="1"/>
        <v>-40980</v>
      </c>
    </row>
    <row r="18" spans="1:8" ht="15">
      <c r="A18" s="28" t="s">
        <v>97</v>
      </c>
      <c r="B18" s="16">
        <v>50</v>
      </c>
      <c r="C18" s="17">
        <v>44098</v>
      </c>
      <c r="D18" s="17">
        <v>44069</v>
      </c>
      <c r="E18" s="17"/>
      <c r="F18" s="17"/>
      <c r="G18" s="1">
        <f t="shared" si="0"/>
        <v>-29</v>
      </c>
      <c r="H18" s="16">
        <f t="shared" si="1"/>
        <v>-1450</v>
      </c>
    </row>
    <row r="19" spans="1:8" ht="15">
      <c r="A19" s="28" t="s">
        <v>98</v>
      </c>
      <c r="B19" s="16">
        <v>1600</v>
      </c>
      <c r="C19" s="17">
        <v>44098</v>
      </c>
      <c r="D19" s="17">
        <v>44069</v>
      </c>
      <c r="E19" s="17"/>
      <c r="F19" s="17"/>
      <c r="G19" s="1">
        <f t="shared" si="0"/>
        <v>-29</v>
      </c>
      <c r="H19" s="16">
        <f t="shared" si="1"/>
        <v>-46400</v>
      </c>
    </row>
    <row r="20" spans="1:8" ht="15">
      <c r="A20" s="28" t="s">
        <v>99</v>
      </c>
      <c r="B20" s="16">
        <v>1600</v>
      </c>
      <c r="C20" s="17">
        <v>44098</v>
      </c>
      <c r="D20" s="17">
        <v>44069</v>
      </c>
      <c r="E20" s="17"/>
      <c r="F20" s="17"/>
      <c r="G20" s="1">
        <f t="shared" si="0"/>
        <v>-29</v>
      </c>
      <c r="H20" s="16">
        <f t="shared" si="1"/>
        <v>-46400</v>
      </c>
    </row>
    <row r="21" spans="1:8" ht="15">
      <c r="A21" s="28" t="s">
        <v>100</v>
      </c>
      <c r="B21" s="16">
        <v>350</v>
      </c>
      <c r="C21" s="17">
        <v>44098</v>
      </c>
      <c r="D21" s="17">
        <v>44069</v>
      </c>
      <c r="E21" s="17"/>
      <c r="F21" s="17"/>
      <c r="G21" s="1">
        <f t="shared" si="0"/>
        <v>-29</v>
      </c>
      <c r="H21" s="16">
        <f t="shared" si="1"/>
        <v>-10150</v>
      </c>
    </row>
    <row r="22" spans="1:8" ht="15">
      <c r="A22" s="28" t="s">
        <v>101</v>
      </c>
      <c r="B22" s="16">
        <v>54.99</v>
      </c>
      <c r="C22" s="17">
        <v>44104</v>
      </c>
      <c r="D22" s="17">
        <v>44091</v>
      </c>
      <c r="E22" s="17"/>
      <c r="F22" s="17"/>
      <c r="G22" s="1">
        <f t="shared" si="0"/>
        <v>-13</v>
      </c>
      <c r="H22" s="16">
        <f t="shared" si="1"/>
        <v>-714.87</v>
      </c>
    </row>
    <row r="23" spans="1:8" ht="15">
      <c r="A23" s="28" t="s">
        <v>102</v>
      </c>
      <c r="B23" s="16">
        <v>170</v>
      </c>
      <c r="C23" s="17">
        <v>44106</v>
      </c>
      <c r="D23" s="17">
        <v>44091</v>
      </c>
      <c r="E23" s="17"/>
      <c r="F23" s="17"/>
      <c r="G23" s="1">
        <f t="shared" si="0"/>
        <v>-15</v>
      </c>
      <c r="H23" s="16">
        <f t="shared" si="1"/>
        <v>-2550</v>
      </c>
    </row>
    <row r="24" spans="1:8" ht="15">
      <c r="A24" s="28" t="s">
        <v>103</v>
      </c>
      <c r="B24" s="16">
        <v>2233.4</v>
      </c>
      <c r="C24" s="17">
        <v>44106</v>
      </c>
      <c r="D24" s="17">
        <v>44091</v>
      </c>
      <c r="E24" s="17"/>
      <c r="F24" s="17"/>
      <c r="G24" s="1">
        <f t="shared" si="0"/>
        <v>-15</v>
      </c>
      <c r="H24" s="16">
        <f t="shared" si="1"/>
        <v>-33501</v>
      </c>
    </row>
    <row r="25" spans="1:8" ht="15">
      <c r="A25" s="28" t="s">
        <v>104</v>
      </c>
      <c r="B25" s="16">
        <v>2427.9</v>
      </c>
      <c r="C25" s="17">
        <v>44106</v>
      </c>
      <c r="D25" s="17">
        <v>44091</v>
      </c>
      <c r="E25" s="17"/>
      <c r="F25" s="17"/>
      <c r="G25" s="1">
        <f t="shared" si="0"/>
        <v>-15</v>
      </c>
      <c r="H25" s="16">
        <f t="shared" si="1"/>
        <v>-36418.5</v>
      </c>
    </row>
    <row r="26" spans="1:8" ht="15">
      <c r="A26" s="28" t="s">
        <v>105</v>
      </c>
      <c r="B26" s="16">
        <v>960.5</v>
      </c>
      <c r="C26" s="17">
        <v>44119</v>
      </c>
      <c r="D26" s="17">
        <v>44095</v>
      </c>
      <c r="E26" s="17"/>
      <c r="F26" s="17"/>
      <c r="G26" s="1">
        <f t="shared" si="0"/>
        <v>-24</v>
      </c>
      <c r="H26" s="16">
        <f t="shared" si="1"/>
        <v>-23052</v>
      </c>
    </row>
    <row r="27" spans="1:8" ht="15">
      <c r="A27" s="28" t="s">
        <v>106</v>
      </c>
      <c r="B27" s="16">
        <v>13400</v>
      </c>
      <c r="C27" s="17">
        <v>44119</v>
      </c>
      <c r="D27" s="17">
        <v>44095</v>
      </c>
      <c r="E27" s="17"/>
      <c r="F27" s="17"/>
      <c r="G27" s="1">
        <f t="shared" si="0"/>
        <v>-24</v>
      </c>
      <c r="H27" s="16">
        <f t="shared" si="1"/>
        <v>-321600</v>
      </c>
    </row>
    <row r="28" spans="1:8" ht="15">
      <c r="A28" s="28" t="s">
        <v>107</v>
      </c>
      <c r="B28" s="16">
        <v>56</v>
      </c>
      <c r="C28" s="17">
        <v>44122</v>
      </c>
      <c r="D28" s="17">
        <v>44095</v>
      </c>
      <c r="E28" s="17"/>
      <c r="F28" s="17"/>
      <c r="G28" s="1">
        <f t="shared" si="0"/>
        <v>-27</v>
      </c>
      <c r="H28" s="16">
        <f t="shared" si="1"/>
        <v>-1512</v>
      </c>
    </row>
    <row r="29" spans="1:8" ht="15">
      <c r="A29" s="28" t="s">
        <v>108</v>
      </c>
      <c r="B29" s="16">
        <v>730</v>
      </c>
      <c r="C29" s="17">
        <v>44122</v>
      </c>
      <c r="D29" s="17">
        <v>44095</v>
      </c>
      <c r="E29" s="17"/>
      <c r="F29" s="17"/>
      <c r="G29" s="1">
        <f t="shared" si="0"/>
        <v>-27</v>
      </c>
      <c r="H29" s="16">
        <f t="shared" si="1"/>
        <v>-19710</v>
      </c>
    </row>
    <row r="30" spans="1:8" ht="15">
      <c r="A30" s="28" t="s">
        <v>109</v>
      </c>
      <c r="B30" s="16">
        <v>2530</v>
      </c>
      <c r="C30" s="17">
        <v>44122</v>
      </c>
      <c r="D30" s="17">
        <v>44095</v>
      </c>
      <c r="E30" s="17"/>
      <c r="F30" s="17"/>
      <c r="G30" s="1">
        <f t="shared" si="0"/>
        <v>-27</v>
      </c>
      <c r="H30" s="16">
        <f t="shared" si="1"/>
        <v>-68310</v>
      </c>
    </row>
    <row r="31" spans="1:8" ht="15">
      <c r="A31" s="28" t="s">
        <v>110</v>
      </c>
      <c r="B31" s="16">
        <v>70</v>
      </c>
      <c r="C31" s="17">
        <v>44122</v>
      </c>
      <c r="D31" s="17">
        <v>44095</v>
      </c>
      <c r="E31" s="17"/>
      <c r="F31" s="17"/>
      <c r="G31" s="1">
        <f t="shared" si="0"/>
        <v>-27</v>
      </c>
      <c r="H31" s="16">
        <f t="shared" si="1"/>
        <v>-1890</v>
      </c>
    </row>
    <row r="32" spans="1:8" ht="15">
      <c r="A32" s="28" t="s">
        <v>111</v>
      </c>
      <c r="B32" s="16">
        <v>350</v>
      </c>
      <c r="C32" s="17">
        <v>44125</v>
      </c>
      <c r="D32" s="17">
        <v>44095</v>
      </c>
      <c r="E32" s="17"/>
      <c r="F32" s="17"/>
      <c r="G32" s="1">
        <f t="shared" si="0"/>
        <v>-30</v>
      </c>
      <c r="H32" s="16">
        <f t="shared" si="1"/>
        <v>-10500</v>
      </c>
    </row>
    <row r="33" spans="1:8" ht="15">
      <c r="A33" s="28" t="s">
        <v>112</v>
      </c>
      <c r="B33" s="16">
        <v>301.2</v>
      </c>
      <c r="C33" s="17">
        <v>44125</v>
      </c>
      <c r="D33" s="17">
        <v>44095</v>
      </c>
      <c r="E33" s="17"/>
      <c r="F33" s="17"/>
      <c r="G33" s="1">
        <f t="shared" si="0"/>
        <v>-30</v>
      </c>
      <c r="H33" s="16">
        <f t="shared" si="1"/>
        <v>-9036</v>
      </c>
    </row>
    <row r="34" spans="1:8" ht="15">
      <c r="A34" s="28" t="s">
        <v>113</v>
      </c>
      <c r="B34" s="16">
        <v>88</v>
      </c>
      <c r="C34" s="17">
        <v>44132</v>
      </c>
      <c r="D34" s="17">
        <v>44103</v>
      </c>
      <c r="E34" s="17"/>
      <c r="F34" s="17"/>
      <c r="G34" s="1">
        <f t="shared" si="0"/>
        <v>-29</v>
      </c>
      <c r="H34" s="16">
        <f t="shared" si="1"/>
        <v>-2552</v>
      </c>
    </row>
    <row r="35" spans="1:8" ht="15">
      <c r="A35" s="28" t="s">
        <v>114</v>
      </c>
      <c r="B35" s="16">
        <v>814.77</v>
      </c>
      <c r="C35" s="17">
        <v>44132</v>
      </c>
      <c r="D35" s="17">
        <v>44103</v>
      </c>
      <c r="E35" s="17"/>
      <c r="F35" s="17"/>
      <c r="G35" s="1">
        <f t="shared" si="0"/>
        <v>-29</v>
      </c>
      <c r="H35" s="16">
        <f t="shared" si="1"/>
        <v>-23628.329999999998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64610.42</v>
      </c>
      <c r="C1">
        <f>COUNTA(A4:A203)</f>
        <v>36</v>
      </c>
      <c r="G1" s="20">
        <f>IF(B1&lt;&gt;0,H1/B1,0)</f>
        <v>-25.561200499857453</v>
      </c>
      <c r="H1" s="19">
        <f>SUM(H4:H195)</f>
        <v>-1651519.9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115</v>
      </c>
      <c r="B4" s="16">
        <v>290</v>
      </c>
      <c r="C4" s="17">
        <v>44132</v>
      </c>
      <c r="D4" s="17">
        <v>44105</v>
      </c>
      <c r="E4" s="17"/>
      <c r="F4" s="17"/>
      <c r="G4" s="1">
        <f>D4-C4-(F4-E4)</f>
        <v>-27</v>
      </c>
      <c r="H4" s="16">
        <f>B4*G4</f>
        <v>-7830</v>
      </c>
    </row>
    <row r="5" spans="1:8" ht="15">
      <c r="A5" s="28" t="s">
        <v>116</v>
      </c>
      <c r="B5" s="16">
        <v>2451.3</v>
      </c>
      <c r="C5" s="17">
        <v>44135</v>
      </c>
      <c r="D5" s="17">
        <v>44105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-73539</v>
      </c>
    </row>
    <row r="6" spans="1:8" ht="15">
      <c r="A6" s="28" t="s">
        <v>117</v>
      </c>
      <c r="B6" s="16">
        <v>411</v>
      </c>
      <c r="C6" s="17">
        <v>44135</v>
      </c>
      <c r="D6" s="17">
        <v>44105</v>
      </c>
      <c r="E6" s="17"/>
      <c r="F6" s="17"/>
      <c r="G6" s="1">
        <f t="shared" si="0"/>
        <v>-30</v>
      </c>
      <c r="H6" s="16">
        <f t="shared" si="1"/>
        <v>-12330</v>
      </c>
    </row>
    <row r="7" spans="1:8" ht="15">
      <c r="A7" s="28" t="s">
        <v>118</v>
      </c>
      <c r="B7" s="16">
        <v>875</v>
      </c>
      <c r="C7" s="17">
        <v>44142</v>
      </c>
      <c r="D7" s="17">
        <v>44112</v>
      </c>
      <c r="E7" s="17"/>
      <c r="F7" s="17"/>
      <c r="G7" s="1">
        <f t="shared" si="0"/>
        <v>-30</v>
      </c>
      <c r="H7" s="16">
        <f t="shared" si="1"/>
        <v>-26250</v>
      </c>
    </row>
    <row r="8" spans="1:8" ht="15">
      <c r="A8" s="28" t="s">
        <v>119</v>
      </c>
      <c r="B8" s="16">
        <v>3350</v>
      </c>
      <c r="C8" s="17">
        <v>44142</v>
      </c>
      <c r="D8" s="17">
        <v>44112</v>
      </c>
      <c r="E8" s="17"/>
      <c r="F8" s="17"/>
      <c r="G8" s="1">
        <f t="shared" si="0"/>
        <v>-30</v>
      </c>
      <c r="H8" s="16">
        <f t="shared" si="1"/>
        <v>-100500</v>
      </c>
    </row>
    <row r="9" spans="1:8" ht="15">
      <c r="A9" s="28" t="s">
        <v>120</v>
      </c>
      <c r="B9" s="16">
        <v>580</v>
      </c>
      <c r="C9" s="17">
        <v>44136</v>
      </c>
      <c r="D9" s="17">
        <v>44112</v>
      </c>
      <c r="E9" s="17"/>
      <c r="F9" s="17"/>
      <c r="G9" s="1">
        <f t="shared" si="0"/>
        <v>-24</v>
      </c>
      <c r="H9" s="16">
        <f t="shared" si="1"/>
        <v>-13920</v>
      </c>
    </row>
    <row r="10" spans="1:8" ht="15">
      <c r="A10" s="28" t="s">
        <v>121</v>
      </c>
      <c r="B10" s="16">
        <v>840</v>
      </c>
      <c r="C10" s="17">
        <v>44142</v>
      </c>
      <c r="D10" s="17">
        <v>44112</v>
      </c>
      <c r="E10" s="17"/>
      <c r="F10" s="17"/>
      <c r="G10" s="1">
        <f t="shared" si="0"/>
        <v>-30</v>
      </c>
      <c r="H10" s="16">
        <f t="shared" si="1"/>
        <v>-25200</v>
      </c>
    </row>
    <row r="11" spans="1:8" ht="15">
      <c r="A11" s="28" t="s">
        <v>122</v>
      </c>
      <c r="B11" s="16">
        <v>220.75</v>
      </c>
      <c r="C11" s="17">
        <v>44153</v>
      </c>
      <c r="D11" s="17">
        <v>44123</v>
      </c>
      <c r="E11" s="17"/>
      <c r="F11" s="17"/>
      <c r="G11" s="1">
        <f t="shared" si="0"/>
        <v>-30</v>
      </c>
      <c r="H11" s="16">
        <f t="shared" si="1"/>
        <v>-6622.5</v>
      </c>
    </row>
    <row r="12" spans="1:8" ht="15">
      <c r="A12" s="28" t="s">
        <v>123</v>
      </c>
      <c r="B12" s="16">
        <v>174</v>
      </c>
      <c r="C12" s="17">
        <v>44153</v>
      </c>
      <c r="D12" s="17">
        <v>44123</v>
      </c>
      <c r="E12" s="17"/>
      <c r="F12" s="17"/>
      <c r="G12" s="1">
        <f t="shared" si="0"/>
        <v>-30</v>
      </c>
      <c r="H12" s="16">
        <f t="shared" si="1"/>
        <v>-5220</v>
      </c>
    </row>
    <row r="13" spans="1:8" ht="15">
      <c r="A13" s="28" t="s">
        <v>124</v>
      </c>
      <c r="B13" s="16">
        <v>100</v>
      </c>
      <c r="C13" s="17">
        <v>44153</v>
      </c>
      <c r="D13" s="17">
        <v>44123</v>
      </c>
      <c r="E13" s="17"/>
      <c r="F13" s="17"/>
      <c r="G13" s="1">
        <f t="shared" si="0"/>
        <v>-30</v>
      </c>
      <c r="H13" s="16">
        <f t="shared" si="1"/>
        <v>-3000</v>
      </c>
    </row>
    <row r="14" spans="1:8" ht="15">
      <c r="A14" s="28" t="s">
        <v>125</v>
      </c>
      <c r="B14" s="16">
        <v>132</v>
      </c>
      <c r="C14" s="17">
        <v>44156</v>
      </c>
      <c r="D14" s="17">
        <v>44127</v>
      </c>
      <c r="E14" s="17"/>
      <c r="F14" s="17"/>
      <c r="G14" s="1">
        <f t="shared" si="0"/>
        <v>-29</v>
      </c>
      <c r="H14" s="16">
        <f t="shared" si="1"/>
        <v>-3828</v>
      </c>
    </row>
    <row r="15" spans="1:8" ht="15">
      <c r="A15" s="28" t="s">
        <v>126</v>
      </c>
      <c r="B15" s="16">
        <v>210</v>
      </c>
      <c r="C15" s="17">
        <v>44156</v>
      </c>
      <c r="D15" s="17">
        <v>44127</v>
      </c>
      <c r="E15" s="17"/>
      <c r="F15" s="17"/>
      <c r="G15" s="1">
        <f t="shared" si="0"/>
        <v>-29</v>
      </c>
      <c r="H15" s="16">
        <f t="shared" si="1"/>
        <v>-6090</v>
      </c>
    </row>
    <row r="16" spans="1:8" ht="15">
      <c r="A16" s="28" t="s">
        <v>127</v>
      </c>
      <c r="B16" s="16">
        <v>150</v>
      </c>
      <c r="C16" s="17">
        <v>44156</v>
      </c>
      <c r="D16" s="17">
        <v>44127</v>
      </c>
      <c r="E16" s="17"/>
      <c r="F16" s="17"/>
      <c r="G16" s="1">
        <f t="shared" si="0"/>
        <v>-29</v>
      </c>
      <c r="H16" s="16">
        <f t="shared" si="1"/>
        <v>-4350</v>
      </c>
    </row>
    <row r="17" spans="1:8" ht="15">
      <c r="A17" s="28" t="s">
        <v>128</v>
      </c>
      <c r="B17" s="16">
        <v>300</v>
      </c>
      <c r="C17" s="17">
        <v>44160</v>
      </c>
      <c r="D17" s="17">
        <v>44130</v>
      </c>
      <c r="E17" s="17"/>
      <c r="F17" s="17"/>
      <c r="G17" s="1">
        <f t="shared" si="0"/>
        <v>-30</v>
      </c>
      <c r="H17" s="16">
        <f t="shared" si="1"/>
        <v>-9000</v>
      </c>
    </row>
    <row r="18" spans="1:8" ht="15">
      <c r="A18" s="28" t="s">
        <v>129</v>
      </c>
      <c r="B18" s="16">
        <v>1019.5</v>
      </c>
      <c r="C18" s="17">
        <v>44167</v>
      </c>
      <c r="D18" s="17">
        <v>44139</v>
      </c>
      <c r="E18" s="17"/>
      <c r="F18" s="17"/>
      <c r="G18" s="1">
        <f t="shared" si="0"/>
        <v>-28</v>
      </c>
      <c r="H18" s="16">
        <f t="shared" si="1"/>
        <v>-28546</v>
      </c>
    </row>
    <row r="19" spans="1:8" ht="15">
      <c r="A19" s="28" t="s">
        <v>130</v>
      </c>
      <c r="B19" s="16">
        <v>180</v>
      </c>
      <c r="C19" s="17">
        <v>44167</v>
      </c>
      <c r="D19" s="17">
        <v>44139</v>
      </c>
      <c r="E19" s="17"/>
      <c r="F19" s="17"/>
      <c r="G19" s="1">
        <f t="shared" si="0"/>
        <v>-28</v>
      </c>
      <c r="H19" s="16">
        <f t="shared" si="1"/>
        <v>-5040</v>
      </c>
    </row>
    <row r="20" spans="1:8" ht="15">
      <c r="A20" s="28" t="s">
        <v>131</v>
      </c>
      <c r="B20" s="16">
        <v>393</v>
      </c>
      <c r="C20" s="17">
        <v>44168</v>
      </c>
      <c r="D20" s="17">
        <v>44139</v>
      </c>
      <c r="E20" s="17"/>
      <c r="F20" s="17"/>
      <c r="G20" s="1">
        <f t="shared" si="0"/>
        <v>-29</v>
      </c>
      <c r="H20" s="16">
        <f t="shared" si="1"/>
        <v>-11397</v>
      </c>
    </row>
    <row r="21" spans="1:8" ht="15">
      <c r="A21" s="28" t="s">
        <v>132</v>
      </c>
      <c r="B21" s="16">
        <v>300</v>
      </c>
      <c r="C21" s="17">
        <v>44168</v>
      </c>
      <c r="D21" s="17">
        <v>44139</v>
      </c>
      <c r="E21" s="17"/>
      <c r="F21" s="17"/>
      <c r="G21" s="1">
        <f t="shared" si="0"/>
        <v>-29</v>
      </c>
      <c r="H21" s="16">
        <f t="shared" si="1"/>
        <v>-8700</v>
      </c>
    </row>
    <row r="22" spans="1:8" ht="15">
      <c r="A22" s="28" t="s">
        <v>133</v>
      </c>
      <c r="B22" s="16">
        <v>451</v>
      </c>
      <c r="C22" s="17">
        <v>44168</v>
      </c>
      <c r="D22" s="17">
        <v>44139</v>
      </c>
      <c r="E22" s="17"/>
      <c r="F22" s="17"/>
      <c r="G22" s="1">
        <f t="shared" si="0"/>
        <v>-29</v>
      </c>
      <c r="H22" s="16">
        <f t="shared" si="1"/>
        <v>-13079</v>
      </c>
    </row>
    <row r="23" spans="1:8" ht="15">
      <c r="A23" s="28" t="s">
        <v>134</v>
      </c>
      <c r="B23" s="16">
        <v>77.89</v>
      </c>
      <c r="C23" s="17">
        <v>44167</v>
      </c>
      <c r="D23" s="17">
        <v>44141</v>
      </c>
      <c r="E23" s="17"/>
      <c r="F23" s="17"/>
      <c r="G23" s="1">
        <f t="shared" si="0"/>
        <v>-26</v>
      </c>
      <c r="H23" s="16">
        <f t="shared" si="1"/>
        <v>-2025.14</v>
      </c>
    </row>
    <row r="24" spans="1:8" ht="15">
      <c r="A24" s="28" t="s">
        <v>135</v>
      </c>
      <c r="B24" s="16">
        <v>5804.83</v>
      </c>
      <c r="C24" s="17">
        <v>44150</v>
      </c>
      <c r="D24" s="17">
        <v>44166</v>
      </c>
      <c r="E24" s="17"/>
      <c r="F24" s="17"/>
      <c r="G24" s="1">
        <f t="shared" si="0"/>
        <v>16</v>
      </c>
      <c r="H24" s="16">
        <f t="shared" si="1"/>
        <v>92877.28</v>
      </c>
    </row>
    <row r="25" spans="1:8" ht="15">
      <c r="A25" s="28" t="s">
        <v>136</v>
      </c>
      <c r="B25" s="16">
        <v>421.88</v>
      </c>
      <c r="C25" s="17">
        <v>44196</v>
      </c>
      <c r="D25" s="17">
        <v>44166</v>
      </c>
      <c r="E25" s="17"/>
      <c r="F25" s="17"/>
      <c r="G25" s="1">
        <f t="shared" si="0"/>
        <v>-30</v>
      </c>
      <c r="H25" s="16">
        <f t="shared" si="1"/>
        <v>-12656.4</v>
      </c>
    </row>
    <row r="26" spans="1:8" ht="15">
      <c r="A26" s="28" t="s">
        <v>137</v>
      </c>
      <c r="B26" s="16">
        <v>390</v>
      </c>
      <c r="C26" s="17">
        <v>44196</v>
      </c>
      <c r="D26" s="17">
        <v>44166</v>
      </c>
      <c r="E26" s="17"/>
      <c r="F26" s="17"/>
      <c r="G26" s="1">
        <f t="shared" si="0"/>
        <v>-30</v>
      </c>
      <c r="H26" s="16">
        <f t="shared" si="1"/>
        <v>-11700</v>
      </c>
    </row>
    <row r="27" spans="1:8" ht="15">
      <c r="A27" s="28" t="s">
        <v>138</v>
      </c>
      <c r="B27" s="16">
        <v>2428</v>
      </c>
      <c r="C27" s="17">
        <v>44196</v>
      </c>
      <c r="D27" s="17">
        <v>44166</v>
      </c>
      <c r="E27" s="17"/>
      <c r="F27" s="17"/>
      <c r="G27" s="1">
        <f t="shared" si="0"/>
        <v>-30</v>
      </c>
      <c r="H27" s="16">
        <f t="shared" si="1"/>
        <v>-72840</v>
      </c>
    </row>
    <row r="28" spans="1:8" ht="15">
      <c r="A28" s="28" t="s">
        <v>139</v>
      </c>
      <c r="B28" s="16">
        <v>22</v>
      </c>
      <c r="C28" s="17">
        <v>44196</v>
      </c>
      <c r="D28" s="17">
        <v>44166</v>
      </c>
      <c r="E28" s="17"/>
      <c r="F28" s="17"/>
      <c r="G28" s="1">
        <f t="shared" si="0"/>
        <v>-30</v>
      </c>
      <c r="H28" s="16">
        <f t="shared" si="1"/>
        <v>-660</v>
      </c>
    </row>
    <row r="29" spans="1:8" ht="15">
      <c r="A29" s="28" t="s">
        <v>140</v>
      </c>
      <c r="B29" s="16">
        <v>210</v>
      </c>
      <c r="C29" s="17">
        <v>44196</v>
      </c>
      <c r="D29" s="17">
        <v>44166</v>
      </c>
      <c r="E29" s="17"/>
      <c r="F29" s="17"/>
      <c r="G29" s="1">
        <f t="shared" si="0"/>
        <v>-30</v>
      </c>
      <c r="H29" s="16">
        <f t="shared" si="1"/>
        <v>-6300</v>
      </c>
    </row>
    <row r="30" spans="1:8" ht="15">
      <c r="A30" s="28" t="s">
        <v>141</v>
      </c>
      <c r="B30" s="16">
        <v>5200</v>
      </c>
      <c r="C30" s="17">
        <v>44191</v>
      </c>
      <c r="D30" s="17">
        <v>44166</v>
      </c>
      <c r="E30" s="17"/>
      <c r="F30" s="17"/>
      <c r="G30" s="1">
        <f t="shared" si="0"/>
        <v>-25</v>
      </c>
      <c r="H30" s="16">
        <f t="shared" si="1"/>
        <v>-130000</v>
      </c>
    </row>
    <row r="31" spans="1:8" ht="15">
      <c r="A31" s="28" t="s">
        <v>142</v>
      </c>
      <c r="B31" s="16">
        <v>604.5</v>
      </c>
      <c r="C31" s="17">
        <v>44216</v>
      </c>
      <c r="D31" s="17">
        <v>44166</v>
      </c>
      <c r="E31" s="17"/>
      <c r="F31" s="17"/>
      <c r="G31" s="1">
        <f t="shared" si="0"/>
        <v>-50</v>
      </c>
      <c r="H31" s="16">
        <f t="shared" si="1"/>
        <v>-30225</v>
      </c>
    </row>
    <row r="32" spans="1:8" ht="15">
      <c r="A32" s="28" t="s">
        <v>143</v>
      </c>
      <c r="B32" s="16">
        <v>1065.57</v>
      </c>
      <c r="C32" s="17">
        <v>44221</v>
      </c>
      <c r="D32" s="17">
        <v>44166</v>
      </c>
      <c r="E32" s="17"/>
      <c r="F32" s="17"/>
      <c r="G32" s="1">
        <f t="shared" si="0"/>
        <v>-55</v>
      </c>
      <c r="H32" s="16">
        <f t="shared" si="1"/>
        <v>-58606.35</v>
      </c>
    </row>
    <row r="33" spans="1:8" ht="15">
      <c r="A33" s="28" t="s">
        <v>144</v>
      </c>
      <c r="B33" s="16">
        <v>1118</v>
      </c>
      <c r="C33" s="17">
        <v>44191</v>
      </c>
      <c r="D33" s="17">
        <v>44166</v>
      </c>
      <c r="E33" s="17"/>
      <c r="F33" s="17"/>
      <c r="G33" s="1">
        <f t="shared" si="0"/>
        <v>-25</v>
      </c>
      <c r="H33" s="16">
        <f t="shared" si="1"/>
        <v>-27950</v>
      </c>
    </row>
    <row r="34" spans="1:8" ht="15">
      <c r="A34" s="28" t="s">
        <v>145</v>
      </c>
      <c r="B34" s="16">
        <v>17145.84</v>
      </c>
      <c r="C34" s="17">
        <v>44197</v>
      </c>
      <c r="D34" s="17">
        <v>44168</v>
      </c>
      <c r="E34" s="17"/>
      <c r="F34" s="17"/>
      <c r="G34" s="1">
        <f t="shared" si="0"/>
        <v>-29</v>
      </c>
      <c r="H34" s="16">
        <f t="shared" si="1"/>
        <v>-497229.36</v>
      </c>
    </row>
    <row r="35" spans="1:8" ht="15">
      <c r="A35" s="28" t="s">
        <v>146</v>
      </c>
      <c r="B35" s="16">
        <v>30</v>
      </c>
      <c r="C35" s="17">
        <v>44197</v>
      </c>
      <c r="D35" s="17">
        <v>44168</v>
      </c>
      <c r="E35" s="17"/>
      <c r="F35" s="17"/>
      <c r="G35" s="1">
        <f t="shared" si="0"/>
        <v>-29</v>
      </c>
      <c r="H35" s="16">
        <f t="shared" si="1"/>
        <v>-870</v>
      </c>
    </row>
    <row r="36" spans="1:8" ht="15">
      <c r="A36" s="28" t="s">
        <v>147</v>
      </c>
      <c r="B36" s="16">
        <v>55.79</v>
      </c>
      <c r="C36" s="17">
        <v>44206</v>
      </c>
      <c r="D36" s="17">
        <v>44179</v>
      </c>
      <c r="E36" s="17"/>
      <c r="F36" s="17"/>
      <c r="G36" s="1">
        <f t="shared" si="0"/>
        <v>-27</v>
      </c>
      <c r="H36" s="16">
        <f t="shared" si="1"/>
        <v>-1506.33</v>
      </c>
    </row>
    <row r="37" spans="1:8" ht="15">
      <c r="A37" s="28" t="s">
        <v>148</v>
      </c>
      <c r="B37" s="16">
        <v>290</v>
      </c>
      <c r="C37" s="17">
        <v>44206</v>
      </c>
      <c r="D37" s="17">
        <v>44179</v>
      </c>
      <c r="E37" s="17"/>
      <c r="F37" s="17"/>
      <c r="G37" s="1">
        <f t="shared" si="0"/>
        <v>-27</v>
      </c>
      <c r="H37" s="16">
        <f t="shared" si="1"/>
        <v>-7830</v>
      </c>
    </row>
    <row r="38" spans="1:8" ht="15">
      <c r="A38" s="28" t="s">
        <v>149</v>
      </c>
      <c r="B38" s="16">
        <v>71.24</v>
      </c>
      <c r="C38" s="17">
        <v>44213</v>
      </c>
      <c r="D38" s="17">
        <v>44183</v>
      </c>
      <c r="E38" s="17"/>
      <c r="F38" s="17"/>
      <c r="G38" s="1">
        <f t="shared" si="0"/>
        <v>-30</v>
      </c>
      <c r="H38" s="16">
        <f t="shared" si="1"/>
        <v>-2137.2</v>
      </c>
    </row>
    <row r="39" spans="1:8" ht="15">
      <c r="A39" s="28" t="s">
        <v>150</v>
      </c>
      <c r="B39" s="16">
        <v>17247.33</v>
      </c>
      <c r="C39" s="17">
        <v>44217</v>
      </c>
      <c r="D39" s="17">
        <v>44187</v>
      </c>
      <c r="E39" s="17"/>
      <c r="F39" s="17"/>
      <c r="G39" s="1">
        <f t="shared" si="0"/>
        <v>-30</v>
      </c>
      <c r="H39" s="16">
        <f t="shared" si="1"/>
        <v>-517419.9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2021-01-11T07:59:53Z</dcterms:modified>
  <cp:category/>
  <cp:version/>
  <cp:contentType/>
  <cp:contentStatus/>
</cp:coreProperties>
</file>